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\Oaxaca CEA Estatal\"/>
    </mc:Choice>
  </mc:AlternateContent>
  <bookViews>
    <workbookView xWindow="105" yWindow="1680" windowWidth="1980" windowHeight="1170" tabRatio="744" firstSheet="1" activeTab="3"/>
  </bookViews>
  <sheets>
    <sheet name="N_Campos Generales" sheetId="1" r:id="rId1"/>
    <sheet name="N_Campos Especificos" sheetId="2" r:id="rId2"/>
    <sheet name="a)Progr Conceptos" sheetId="17" r:id="rId3"/>
    <sheet name="b)Progr Economico" sheetId="15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2" i="15" l="1"/>
  <c r="C2" i="17" l="1"/>
  <c r="F18" i="17" l="1"/>
  <c r="A18" i="17"/>
  <c r="L9" i="17"/>
  <c r="C9" i="17"/>
  <c r="L8" i="17"/>
  <c r="L7" i="17"/>
  <c r="C7" i="17"/>
  <c r="F6" i="17"/>
  <c r="C6" i="17"/>
  <c r="C6" i="15" l="1"/>
  <c r="C9" i="15" l="1"/>
  <c r="A19" i="15" l="1"/>
  <c r="A18" i="15"/>
  <c r="L9" i="15" l="1"/>
  <c r="L8" i="15"/>
  <c r="L7" i="15"/>
  <c r="C7" i="15"/>
  <c r="F6" i="15"/>
</calcChain>
</file>

<file path=xl/sharedStrings.xml><?xml version="1.0" encoding="utf-8"?>
<sst xmlns="http://schemas.openxmlformats.org/spreadsheetml/2006/main" count="309" uniqueCount="248">
  <si>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</si>
  <si>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</si>
  <si>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</si>
  <si>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</si>
  <si>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</si>
  <si>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</si>
  <si>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</si>
  <si>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</si>
  <si>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</si>
  <si>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</si>
  <si>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</si>
  <si>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</si>
  <si>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</si>
  <si>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</si>
  <si>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</si>
  <si>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</si>
  <si>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</si>
  <si>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</si>
  <si>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</si>
  <si>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</si>
  <si>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</si>
  <si>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</si>
  <si>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</si>
  <si>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</si>
  <si>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</si>
  <si>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</si>
  <si>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</si>
  <si>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</si>
  <si>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</si>
  <si>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</si>
  <si>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</si>
  <si>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</si>
  <si>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</si>
  <si>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</si>
  <si>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</si>
  <si>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</si>
  <si>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</si>
  <si>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</si>
  <si>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</si>
  <si>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</si>
  <si>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</si>
  <si>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{detalle}</t>
  </si>
  <si>
    <t>{fin del reporte}</t>
  </si>
  <si>
    <t>Inicio</t>
  </si>
  <si>
    <t>Fin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</si>
  <si>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</si>
  <si>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</si>
  <si>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</si>
  <si>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</si>
  <si>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</si>
  <si>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</si>
  <si>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</si>
  <si>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</si>
  <si>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</si>
  <si>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</si>
  <si>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</si>
  <si>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</si>
  <si>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</si>
  <si>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</si>
  <si>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</si>
  <si>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</si>
  <si>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</si>
  <si>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</si>
  <si>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</si>
  <si>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</si>
  <si>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</si>
  <si>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</si>
  <si>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</si>
  <si>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</si>
  <si>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</si>
  <si>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</si>
  <si>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</si>
  <si>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</si>
  <si>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</si>
  <si>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</si>
  <si>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</si>
  <si>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</si>
  <si>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</si>
  <si>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</si>
  <si>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</si>
  <si>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</si>
  <si>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</si>
  <si>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</si>
  <si>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</si>
  <si>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</si>
  <si>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</si>
  <si>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</si>
  <si>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</si>
  <si>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</si>
  <si>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</si>
  <si>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</si>
  <si>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</si>
  <si>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</si>
  <si>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</si>
  <si>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</si>
  <si>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</si>
  <si>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</si>
  <si>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</si>
  <si>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</si>
  <si>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</si>
  <si>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</si>
  <si>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</si>
  <si>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</si>
  <si>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</si>
  <si>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</si>
  <si>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</si>
  <si>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</si>
  <si>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</si>
  <si>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</si>
  <si>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</si>
  <si>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</si>
  <si>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</si>
  <si>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</si>
  <si>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</si>
  <si>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</si>
  <si>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</si>
  <si>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</si>
  <si>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</si>
  <si>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</si>
  <si>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</si>
  <si>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</si>
  <si>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</si>
  <si>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</si>
  <si>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</si>
  <si>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</si>
  <si>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</si>
  <si>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</si>
  <si>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</si>
  <si>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</si>
  <si>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</si>
  <si>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</si>
  <si>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</si>
  <si>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</si>
  <si>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</si>
  <si>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</si>
  <si>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</si>
  <si>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</si>
  <si>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</si>
  <si>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</si>
  <si>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</si>
  <si>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</si>
  <si>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</si>
  <si>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</si>
  <si>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</si>
  <si>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</si>
  <si>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</si>
  <si>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</si>
  <si>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</si>
  <si>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</si>
  <si>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</si>
  <si>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</si>
  <si>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</si>
  <si>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</si>
  <si>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</si>
  <si>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</si>
  <si>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</si>
  <si>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</si>
  <si>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</si>
  <si>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</si>
  <si>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</si>
  <si>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</si>
  <si>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</si>
  <si>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</si>
  <si>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</si>
  <si>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Obra: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</si>
  <si>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</si>
  <si>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</si>
  <si>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</si>
  <si>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</si>
  <si>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</si>
  <si>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</si>
  <si>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</si>
  <si>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</si>
  <si>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</si>
  <si>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</si>
  <si>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</si>
  <si>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</si>
  <si>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</si>
  <si>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</si>
  <si>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</si>
  <si>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</si>
  <si>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</si>
  <si>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</si>
  <si>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</si>
  <si>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</si>
  <si>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</si>
  <si>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</si>
  <si>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</si>
  <si>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</si>
  <si>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</si>
  <si>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</si>
  <si>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</si>
  <si>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</si>
  <si>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</si>
  <si>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</si>
  <si>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</si>
  <si>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</si>
  <si>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</si>
  <si>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</si>
  <si>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</si>
  <si>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</si>
  <si>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</si>
  <si>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</si>
  <si>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</si>
  <si>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</si>
  <si>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</si>
  <si>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</si>
  <si>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</si>
  <si>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</si>
  <si>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</si>
  <si>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</si>
  <si>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</si>
  <si>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</si>
  <si>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</si>
  <si>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</si>
  <si>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</si>
  <si>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</si>
  <si>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</si>
  <si>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</si>
  <si>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</si>
  <si>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</si>
  <si>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</si>
  <si>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</si>
  <si>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</si>
  <si>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</si>
  <si>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Neodata, S.A. de C.V.</t>
  </si>
  <si>
    <t>110812-11</t>
  </si>
  <si>
    <t>Ubicación:</t>
  </si>
  <si>
    <t>UNIDAD</t>
  </si>
  <si>
    <t>CANTIDAD</t>
  </si>
  <si>
    <t>% INCIDENC</t>
  </si>
  <si>
    <t>Plazo:</t>
  </si>
  <si>
    <t>No</t>
  </si>
  <si>
    <t>PARTIDA</t>
  </si>
  <si>
    <t>{partida}</t>
  </si>
  <si>
    <t>Procedimiento:</t>
  </si>
  <si>
    <t>%</t>
  </si>
  <si>
    <t>P.U</t>
  </si>
  <si>
    <t>Importe</t>
  </si>
  <si>
    <t>Montos Mensuales:</t>
  </si>
  <si>
    <t>Montos Mensuales Acumulado:</t>
  </si>
  <si>
    <t>ANEXO 5</t>
  </si>
  <si>
    <t>CLAVE</t>
  </si>
  <si>
    <t>NOMBRE COMPLETO DEL CONCEPTO DE OBRA</t>
  </si>
  <si>
    <t>PROGRAMA DE EJECUCIÓN GENERAL DE LOS TRABAJOS</t>
  </si>
  <si>
    <t>ANEXO 19</t>
  </si>
  <si>
    <t>PROGRAMA DE MONTOS MENSUALES DE EJECUCIÓN GENERAL DE LOS TRABAJOS</t>
  </si>
  <si>
    <t>Licitación: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</si>
</sst>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%"/>
    <numFmt numFmtId="170" formatCode="#,##0.000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Calibri"/>
      <family val="2"/>
      <scheme val="minor"/>
    </font>
    <font>
      <b/>
      <sz val="10"/>
      <name val="Footlight MT Light"/>
      <family val="1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3" fillId="0" borderId="0" applyFont="0" applyFill="0" applyProtection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13" fontId="3" fillId="0" borderId="0" applyFont="0" applyFill="0" applyProtection="0"/>
  </cellStyleXfs>
  <cellXfs count="135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64" fontId="6" fillId="0" borderId="0" xfId="2" applyNumberFormat="1" applyFont="1"/>
    <xf numFmtId="0" fontId="4" fillId="0" borderId="0" xfId="0" applyFont="1" applyBorder="1" applyAlignment="1">
      <alignment horizontal="justify" vertical="top"/>
    </xf>
    <xf numFmtId="165" fontId="4" fillId="0" borderId="0" xfId="0" applyNumberFormat="1" applyFont="1" applyBorder="1" applyAlignment="1">
      <alignment horizontal="right" vertical="top"/>
    </xf>
    <xf numFmtId="15" fontId="4" fillId="0" borderId="0" xfId="0" applyNumberFormat="1" applyFont="1" applyAlignment="1">
      <alignment vertical="top"/>
    </xf>
    <xf numFmtId="0" fontId="7" fillId="3" borderId="4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top"/>
    </xf>
    <xf numFmtId="0" fontId="7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/>
    </xf>
    <xf numFmtId="0" fontId="7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9" fillId="4" borderId="6" xfId="0" applyFont="1" applyFill="1" applyBorder="1" applyAlignment="1">
      <alignment vertical="top"/>
    </xf>
    <xf numFmtId="0" fontId="0" fillId="4" borderId="9" xfId="0" applyFill="1" applyBorder="1" applyAlignment="1">
      <alignment vertical="top"/>
    </xf>
    <xf numFmtId="0" fontId="2" fillId="3" borderId="6" xfId="0" applyFont="1" applyFill="1" applyBorder="1" applyAlignment="1">
      <alignment horizontal="center" vertical="top"/>
    </xf>
    <xf numFmtId="0" fontId="2" fillId="3" borderId="9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9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2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/>
    </xf>
    <xf numFmtId="0" fontId="3" fillId="2" borderId="8" xfId="0" applyFont="1" applyFill="1" applyBorder="1"/>
    <xf numFmtId="0" fontId="3" fillId="2" borderId="1" xfId="0" applyFont="1" applyFill="1" applyBorder="1"/>
    <xf numFmtId="49" fontId="4" fillId="0" borderId="0" xfId="0" applyNumberFormat="1" applyFont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0" fillId="6" borderId="0" xfId="0" applyFill="1"/>
    <xf numFmtId="166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7" fillId="2" borderId="9" xfId="0" applyNumberFormat="1" applyFont="1" applyFill="1" applyBorder="1" applyAlignment="1">
      <alignment vertical="top" wrapText="1"/>
    </xf>
    <xf numFmtId="166" fontId="4" fillId="0" borderId="0" xfId="2" applyNumberFormat="1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168" fontId="4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3" fillId="2" borderId="6" xfId="3" applyFont="1" applyFill="1" applyBorder="1" applyAlignment="1">
      <alignment vertical="top"/>
    </xf>
    <xf numFmtId="0" fontId="12" fillId="2" borderId="1" xfId="3" applyFill="1" applyBorder="1" applyAlignment="1">
      <alignment vertical="top"/>
    </xf>
    <xf numFmtId="0" fontId="2" fillId="2" borderId="1" xfId="3" applyFont="1" applyFill="1" applyBorder="1" applyAlignment="1">
      <alignment vertical="top"/>
    </xf>
    <xf numFmtId="0" fontId="12" fillId="2" borderId="6" xfId="3" applyFill="1" applyBorder="1" applyAlignment="1">
      <alignment vertical="top"/>
    </xf>
    <xf numFmtId="0" fontId="3" fillId="2" borderId="1" xfId="3" applyFont="1" applyFill="1" applyBorder="1" applyAlignment="1">
      <alignment vertical="top"/>
    </xf>
    <xf numFmtId="0" fontId="2" fillId="2" borderId="1" xfId="3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167" fontId="7" fillId="2" borderId="1" xfId="0" applyNumberFormat="1" applyFont="1" applyFill="1" applyBorder="1" applyAlignment="1">
      <alignment vertical="top" wrapText="1"/>
    </xf>
    <xf numFmtId="167" fontId="7" fillId="2" borderId="10" xfId="0" applyNumberFormat="1" applyFont="1" applyFill="1" applyBorder="1" applyAlignment="1">
      <alignment vertical="top" wrapText="1"/>
    </xf>
    <xf numFmtId="0" fontId="13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67" fontId="4" fillId="0" borderId="0" xfId="0" applyNumberFormat="1" applyFont="1" applyAlignment="1">
      <alignment horizontal="center" vertical="top"/>
    </xf>
    <xf numFmtId="0" fontId="0" fillId="0" borderId="0" xfId="0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4" fillId="0" borderId="0" xfId="0" applyFont="1" applyAlignment="1">
      <alignment vertical="top"/>
    </xf>
    <xf numFmtId="169" fontId="4" fillId="0" borderId="0" xfId="2" applyNumberFormat="1" applyFont="1" applyAlignment="1">
      <alignment horizontal="right" vertical="top"/>
    </xf>
    <xf numFmtId="0" fontId="4" fillId="0" borderId="17" xfId="0" applyFont="1" applyBorder="1" applyAlignment="1">
      <alignment horizontal="right"/>
    </xf>
    <xf numFmtId="170" fontId="4" fillId="0" borderId="0" xfId="0" applyNumberFormat="1" applyFont="1" applyAlignment="1">
      <alignment horizontal="right" vertical="top"/>
    </xf>
    <xf numFmtId="17" fontId="5" fillId="0" borderId="3" xfId="0" applyNumberFormat="1" applyFont="1" applyFill="1" applyBorder="1" applyAlignment="1">
      <alignment horizontal="center"/>
    </xf>
    <xf numFmtId="0" fontId="0" fillId="0" borderId="17" xfId="0" applyBorder="1"/>
    <xf numFmtId="0" fontId="4" fillId="0" borderId="22" xfId="0" applyFont="1" applyBorder="1"/>
    <xf numFmtId="0" fontId="5" fillId="0" borderId="16" xfId="0" applyFont="1" applyBorder="1" applyAlignment="1">
      <alignment horizontal="right"/>
    </xf>
    <xf numFmtId="0" fontId="0" fillId="0" borderId="15" xfId="0" applyBorder="1"/>
    <xf numFmtId="0" fontId="5" fillId="0" borderId="15" xfId="0" applyFont="1" applyBorder="1"/>
    <xf numFmtId="0" fontId="4" fillId="0" borderId="15" xfId="0" applyFont="1" applyBorder="1"/>
    <xf numFmtId="0" fontId="0" fillId="0" borderId="14" xfId="0" applyBorder="1"/>
    <xf numFmtId="0" fontId="4" fillId="0" borderId="18" xfId="0" applyFont="1" applyBorder="1" applyAlignment="1">
      <alignment horizontal="right"/>
    </xf>
    <xf numFmtId="0" fontId="0" fillId="0" borderId="19" xfId="0" applyBorder="1" applyAlignment="1">
      <alignment vertical="top"/>
    </xf>
    <xf numFmtId="0" fontId="5" fillId="0" borderId="15" xfId="0" applyFont="1" applyBorder="1" applyAlignment="1">
      <alignment horizontal="right" vertical="top"/>
    </xf>
    <xf numFmtId="0" fontId="4" fillId="0" borderId="15" xfId="0" applyNumberFormat="1" applyFont="1" applyBorder="1" applyAlignment="1">
      <alignment vertical="top"/>
    </xf>
    <xf numFmtId="0" fontId="5" fillId="0" borderId="15" xfId="0" applyFont="1" applyBorder="1" applyAlignment="1">
      <alignment vertical="top"/>
    </xf>
    <xf numFmtId="167" fontId="4" fillId="0" borderId="15" xfId="0" applyNumberFormat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5" fillId="0" borderId="19" xfId="0" applyFont="1" applyBorder="1" applyAlignment="1">
      <alignment horizontal="right" vertical="top"/>
    </xf>
    <xf numFmtId="0" fontId="4" fillId="0" borderId="19" xfId="0" applyFont="1" applyBorder="1" applyAlignment="1">
      <alignment vertical="top"/>
    </xf>
    <xf numFmtId="0" fontId="5" fillId="0" borderId="0" xfId="0" applyNumberFormat="1" applyFont="1" applyBorder="1" applyAlignment="1">
      <alignment horizontal="right" vertical="top"/>
    </xf>
    <xf numFmtId="167" fontId="4" fillId="0" borderId="13" xfId="0" applyNumberFormat="1" applyFont="1" applyBorder="1" applyAlignment="1">
      <alignment horizontal="left" vertical="top"/>
    </xf>
    <xf numFmtId="0" fontId="4" fillId="0" borderId="20" xfId="0" applyFont="1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21" xfId="0" applyFont="1" applyBorder="1"/>
    <xf numFmtId="0" fontId="15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0" borderId="24" xfId="0" applyFont="1" applyBorder="1"/>
    <xf numFmtId="0" fontId="4" fillId="0" borderId="25" xfId="0" applyFont="1" applyBorder="1"/>
    <xf numFmtId="0" fontId="5" fillId="0" borderId="25" xfId="0" applyFont="1" applyBorder="1"/>
    <xf numFmtId="0" fontId="4" fillId="0" borderId="24" xfId="0" applyFont="1" applyBorder="1"/>
    <xf numFmtId="0" fontId="5" fillId="0" borderId="25" xfId="0" applyFont="1" applyBorder="1" applyAlignment="1">
      <alignment horizontal="right"/>
    </xf>
    <xf numFmtId="0" fontId="4" fillId="0" borderId="25" xfId="0" applyFont="1" applyBorder="1" applyAlignment="1">
      <alignment horizontal="right"/>
    </xf>
    <xf numFmtId="166" fontId="4" fillId="0" borderId="26" xfId="0" applyNumberFormat="1" applyFont="1" applyBorder="1" applyAlignment="1">
      <alignment horizontal="right" vertical="top"/>
    </xf>
    <xf numFmtId="0" fontId="14" fillId="0" borderId="27" xfId="0" applyFont="1" applyBorder="1" applyAlignment="1">
      <alignment vertical="center"/>
    </xf>
    <xf numFmtId="0" fontId="4" fillId="0" borderId="28" xfId="0" applyFont="1" applyBorder="1"/>
    <xf numFmtId="0" fontId="5" fillId="0" borderId="28" xfId="0" applyFont="1" applyBorder="1"/>
    <xf numFmtId="0" fontId="5" fillId="0" borderId="28" xfId="0" applyFont="1" applyBorder="1" applyAlignment="1">
      <alignment horizontal="right"/>
    </xf>
    <xf numFmtId="0" fontId="4" fillId="0" borderId="28" xfId="0" applyFont="1" applyBorder="1" applyAlignment="1">
      <alignment horizontal="right"/>
    </xf>
    <xf numFmtId="166" fontId="4" fillId="0" borderId="29" xfId="0" applyNumberFormat="1" applyFont="1" applyBorder="1" applyAlignment="1">
      <alignment horizontal="right" vertical="top"/>
    </xf>
    <xf numFmtId="0" fontId="4" fillId="0" borderId="30" xfId="0" applyFont="1" applyBorder="1"/>
    <xf numFmtId="0" fontId="5" fillId="0" borderId="30" xfId="0" applyFont="1" applyBorder="1"/>
    <xf numFmtId="0" fontId="5" fillId="0" borderId="30" xfId="0" applyFont="1" applyBorder="1" applyAlignment="1">
      <alignment horizontal="right"/>
    </xf>
    <xf numFmtId="0" fontId="4" fillId="0" borderId="30" xfId="0" applyFont="1" applyBorder="1" applyAlignment="1">
      <alignment horizontal="right"/>
    </xf>
    <xf numFmtId="166" fontId="4" fillId="0" borderId="31" xfId="0" applyNumberFormat="1" applyFont="1" applyBorder="1" applyAlignment="1">
      <alignment horizontal="right" vertical="top"/>
    </xf>
    <xf numFmtId="0" fontId="5" fillId="0" borderId="25" xfId="0" applyFont="1" applyBorder="1" applyAlignment="1">
      <alignment horizontal="left" vertical="center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4">
    <cellStyle name="Hipervínculo" xfId="1" builtinId="8"/>
    <cellStyle name="Millares 2" xfId="7"/>
    <cellStyle name="Millares 2 2" xfId="9"/>
    <cellStyle name="Millares 3" xfId="10"/>
    <cellStyle name="Millares 4" xfId="5"/>
    <cellStyle name="Moneda" xfId="2" builtinId="4"/>
    <cellStyle name="Normal" xfId="0" builtinId="0"/>
    <cellStyle name="Normal 2" xfId="3"/>
    <cellStyle name="Normal 2 2" xfId="8"/>
    <cellStyle name="Normal 2 3" xfId="11"/>
    <cellStyle name="Normal 2 3 2" xfId="12"/>
    <cellStyle name="Normal 2 4" xfId="6"/>
    <cellStyle name="Normal 2 5" xfId="4"/>
    <cellStyle name="Porcentaje 2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15</xdr:row>
      <xdr:rowOff>38100</xdr:rowOff>
    </xdr:from>
    <xdr:to>
      <xdr:col>9</xdr:col>
      <xdr:colOff>723899</xdr:colOff>
      <xdr:row>15</xdr:row>
      <xdr:rowOff>123825</xdr:rowOff>
    </xdr:to>
    <xdr:sp macro="" textlink="">
      <xdr:nvSpPr>
        <xdr:cNvPr id="2" name="barrames"/>
        <xdr:cNvSpPr/>
      </xdr:nvSpPr>
      <xdr:spPr>
        <a:xfrm>
          <a:off x="8058149" y="26860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469839</xdr:colOff>
      <xdr:row>2</xdr:row>
      <xdr:rowOff>47624</xdr:rowOff>
    </xdr:from>
    <xdr:to>
      <xdr:col>11</xdr:col>
      <xdr:colOff>542925</xdr:colOff>
      <xdr:row>4</xdr:row>
      <xdr:rowOff>152399</xdr:rowOff>
    </xdr:to>
    <xdr:pic>
      <xdr:nvPicPr>
        <xdr:cNvPr id="4" name="logoempres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264" y="371474"/>
          <a:ext cx="816036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514350</xdr:colOff>
      <xdr:row>1</xdr:row>
      <xdr:rowOff>66675</xdr:rowOff>
    </xdr:from>
    <xdr:to>
      <xdr:col>11</xdr:col>
      <xdr:colOff>714375</xdr:colOff>
      <xdr:row>4</xdr:row>
      <xdr:rowOff>104775</xdr:rowOff>
    </xdr:to>
    <xdr:pic>
      <xdr:nvPicPr>
        <xdr:cNvPr id="5" name="logoempres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6775" y="228600"/>
          <a:ext cx="942975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85724</xdr:colOff>
      <xdr:row>15</xdr:row>
      <xdr:rowOff>38100</xdr:rowOff>
    </xdr:from>
    <xdr:to>
      <xdr:col>11</xdr:col>
      <xdr:colOff>723899</xdr:colOff>
      <xdr:row>15</xdr:row>
      <xdr:rowOff>123825</xdr:rowOff>
    </xdr:to>
    <xdr:sp macro="" textlink="">
      <xdr:nvSpPr>
        <xdr:cNvPr id="3" name="barrames"/>
        <xdr:cNvSpPr/>
      </xdr:nvSpPr>
      <xdr:spPr>
        <a:xfrm>
          <a:off x="7410449" y="23622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>
      <selection activeCell="C20" sqref="C20"/>
    </sheetView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2" customWidth="1"/>
  </cols>
  <sheetData>
    <row r="1" spans="1:3" x14ac:dyDescent="0.2">
      <c r="B1" s="56" t="s">
        <v>201</v>
      </c>
      <c r="C1" s="57" t="s">
        <v>226</v>
      </c>
    </row>
    <row r="2" spans="1:3" ht="12.75" customHeight="1" x14ac:dyDescent="0.2">
      <c r="A2" s="1" t="s">
        <v>0</v>
      </c>
      <c r="B2" s="1"/>
      <c r="C2" s="23"/>
    </row>
    <row r="3" spans="1:3" ht="12.75" customHeight="1" x14ac:dyDescent="0.2">
      <c r="A3" s="2"/>
      <c r="B3" s="2"/>
    </row>
    <row r="4" spans="1:3" ht="12.75" customHeight="1" x14ac:dyDescent="0.2">
      <c r="A4" s="9" t="s">
        <v>45</v>
      </c>
      <c r="B4" s="10" t="s">
        <v>2</v>
      </c>
      <c r="C4" s="24" t="s">
        <v>46</v>
      </c>
    </row>
    <row r="5" spans="1:3" ht="12.75" customHeight="1" x14ac:dyDescent="0.2">
      <c r="A5" s="11" t="s">
        <v>3</v>
      </c>
      <c r="B5" s="12"/>
      <c r="C5" s="25"/>
    </row>
    <row r="6" spans="1:3" ht="12.75" customHeight="1" x14ac:dyDescent="0.2">
      <c r="A6" s="13" t="s">
        <v>47</v>
      </c>
      <c r="B6" s="14" t="s">
        <v>4</v>
      </c>
      <c r="C6" s="60" t="s">
        <v>225</v>
      </c>
    </row>
    <row r="7" spans="1:3" ht="12.75" customHeight="1" x14ac:dyDescent="0.2">
      <c r="A7" s="15" t="s">
        <v>48</v>
      </c>
      <c r="B7" s="16" t="s">
        <v>5</v>
      </c>
      <c r="C7" s="18" t="s">
        <v>49</v>
      </c>
    </row>
    <row r="8" spans="1:3" ht="12.75" customHeight="1" x14ac:dyDescent="0.2">
      <c r="A8" s="15" t="s">
        <v>50</v>
      </c>
      <c r="B8" s="16" t="s">
        <v>6</v>
      </c>
      <c r="C8" s="18" t="s">
        <v>51</v>
      </c>
    </row>
    <row r="9" spans="1:3" ht="12.75" customHeight="1" x14ac:dyDescent="0.2">
      <c r="A9" s="15" t="s">
        <v>52</v>
      </c>
      <c r="B9" s="16" t="s">
        <v>7</v>
      </c>
      <c r="C9" s="18" t="s">
        <v>53</v>
      </c>
    </row>
    <row r="10" spans="1:3" ht="12.75" customHeight="1" x14ac:dyDescent="0.2">
      <c r="A10" s="16" t="s">
        <v>54</v>
      </c>
      <c r="B10" s="15" t="s">
        <v>55</v>
      </c>
      <c r="C10" s="18" t="s">
        <v>56</v>
      </c>
    </row>
    <row r="11" spans="1:3" ht="12.75" customHeight="1" x14ac:dyDescent="0.2">
      <c r="A11" s="16" t="s">
        <v>57</v>
      </c>
      <c r="B11" s="16" t="s">
        <v>8</v>
      </c>
      <c r="C11" s="18" t="s">
        <v>58</v>
      </c>
    </row>
    <row r="12" spans="1:3" ht="12.75" customHeight="1" x14ac:dyDescent="0.2">
      <c r="A12" s="16" t="s">
        <v>59</v>
      </c>
      <c r="B12" s="16" t="s">
        <v>9</v>
      </c>
      <c r="C12" s="18" t="s">
        <v>60</v>
      </c>
    </row>
    <row r="13" spans="1:3" ht="12.75" customHeight="1" x14ac:dyDescent="0.2">
      <c r="A13" s="16" t="s">
        <v>61</v>
      </c>
      <c r="B13" s="16" t="s">
        <v>10</v>
      </c>
      <c r="C13" s="26" t="s">
        <v>62</v>
      </c>
    </row>
    <row r="14" spans="1:3" ht="12.75" customHeight="1" x14ac:dyDescent="0.2">
      <c r="A14" s="15" t="s">
        <v>63</v>
      </c>
      <c r="B14" s="16" t="s">
        <v>11</v>
      </c>
      <c r="C14" s="27">
        <v>1234567</v>
      </c>
    </row>
    <row r="15" spans="1:3" ht="12.75" customHeight="1" x14ac:dyDescent="0.2">
      <c r="A15" s="15" t="s">
        <v>64</v>
      </c>
      <c r="B15" s="16" t="s">
        <v>12</v>
      </c>
      <c r="C15" s="27">
        <v>12345678</v>
      </c>
    </row>
    <row r="16" spans="1:3" ht="12.75" customHeight="1" x14ac:dyDescent="0.2">
      <c r="A16" s="15" t="s">
        <v>65</v>
      </c>
      <c r="B16" s="16" t="s">
        <v>13</v>
      </c>
      <c r="C16" s="27">
        <v>123456789</v>
      </c>
    </row>
    <row r="17" spans="1:3" ht="12.75" customHeight="1" x14ac:dyDescent="0.2">
      <c r="A17" s="15" t="s">
        <v>66</v>
      </c>
      <c r="B17" s="16" t="s">
        <v>15</v>
      </c>
      <c r="C17" s="18" t="s">
        <v>67</v>
      </c>
    </row>
    <row r="18" spans="1:3" ht="12.75" customHeight="1" x14ac:dyDescent="0.2">
      <c r="A18" s="15" t="s">
        <v>68</v>
      </c>
      <c r="B18" s="16" t="s">
        <v>16</v>
      </c>
      <c r="C18" s="18" t="s">
        <v>69</v>
      </c>
    </row>
    <row r="19" spans="1:3" ht="12.75" customHeight="1" x14ac:dyDescent="0.2">
      <c r="A19" s="11" t="s">
        <v>70</v>
      </c>
      <c r="B19" s="17"/>
      <c r="C19" s="25"/>
    </row>
    <row r="20" spans="1:3" ht="51" x14ac:dyDescent="0.2">
      <c r="A20" s="15" t="s">
        <v>71</v>
      </c>
      <c r="B20" s="15" t="s">
        <v>72</v>
      </c>
      <c r="C20" s="18" t="s">
        <v>73</v>
      </c>
    </row>
    <row r="21" spans="1:3" ht="12.75" customHeight="1" x14ac:dyDescent="0.2">
      <c r="A21" s="16" t="s">
        <v>74</v>
      </c>
      <c r="B21" s="16" t="s">
        <v>75</v>
      </c>
      <c r="C21" s="18" t="s">
        <v>76</v>
      </c>
    </row>
    <row r="22" spans="1:3" ht="12.75" customHeight="1" x14ac:dyDescent="0.2">
      <c r="A22" s="16" t="s">
        <v>77</v>
      </c>
      <c r="B22" s="16" t="s">
        <v>78</v>
      </c>
      <c r="C22" s="18" t="s">
        <v>79</v>
      </c>
    </row>
    <row r="23" spans="1:3" ht="12.75" customHeight="1" x14ac:dyDescent="0.2">
      <c r="A23" s="16" t="s">
        <v>119</v>
      </c>
      <c r="B23" s="16" t="s">
        <v>120</v>
      </c>
      <c r="C23" s="34" t="s">
        <v>120</v>
      </c>
    </row>
    <row r="24" spans="1:3" ht="12.75" customHeight="1" x14ac:dyDescent="0.2">
      <c r="A24" s="16" t="s">
        <v>121</v>
      </c>
      <c r="B24" s="16" t="s">
        <v>122</v>
      </c>
      <c r="C24" s="34" t="s">
        <v>122</v>
      </c>
    </row>
    <row r="25" spans="1:3" ht="12.75" customHeight="1" x14ac:dyDescent="0.2">
      <c r="A25" s="16" t="s">
        <v>123</v>
      </c>
      <c r="B25" s="16" t="s">
        <v>124</v>
      </c>
      <c r="C25" s="34" t="s">
        <v>124</v>
      </c>
    </row>
    <row r="26" spans="1:3" ht="12.75" customHeight="1" x14ac:dyDescent="0.2">
      <c r="A26" s="16" t="s">
        <v>125</v>
      </c>
      <c r="B26" s="16" t="s">
        <v>126</v>
      </c>
      <c r="C26" s="34" t="s">
        <v>126</v>
      </c>
    </row>
    <row r="27" spans="1:3" ht="12.75" customHeight="1" x14ac:dyDescent="0.2">
      <c r="A27" s="16" t="s">
        <v>127</v>
      </c>
      <c r="B27" s="16" t="s">
        <v>128</v>
      </c>
      <c r="C27" s="34" t="s">
        <v>128</v>
      </c>
    </row>
    <row r="28" spans="1:3" ht="12.75" customHeight="1" x14ac:dyDescent="0.2">
      <c r="A28" s="16" t="s">
        <v>129</v>
      </c>
      <c r="B28" s="16" t="s">
        <v>130</v>
      </c>
      <c r="C28" s="34" t="s">
        <v>130</v>
      </c>
    </row>
    <row r="29" spans="1:3" ht="12.75" customHeight="1" x14ac:dyDescent="0.2">
      <c r="A29" s="16" t="s">
        <v>131</v>
      </c>
      <c r="B29" s="16" t="s">
        <v>132</v>
      </c>
      <c r="C29" s="34" t="s">
        <v>132</v>
      </c>
    </row>
    <row r="30" spans="1:3" ht="12.75" customHeight="1" x14ac:dyDescent="0.2">
      <c r="A30" s="61" t="s">
        <v>205</v>
      </c>
      <c r="B30" s="62" t="s">
        <v>206</v>
      </c>
      <c r="C30" s="63" t="s">
        <v>206</v>
      </c>
    </row>
    <row r="31" spans="1:3" ht="12.75" customHeight="1" x14ac:dyDescent="0.2">
      <c r="A31" s="64" t="s">
        <v>207</v>
      </c>
      <c r="B31" s="62" t="s">
        <v>208</v>
      </c>
      <c r="C31" s="63" t="s">
        <v>208</v>
      </c>
    </row>
    <row r="32" spans="1:3" ht="12.75" customHeight="1" x14ac:dyDescent="0.2">
      <c r="A32" s="61" t="s">
        <v>209</v>
      </c>
      <c r="B32" s="62" t="s">
        <v>210</v>
      </c>
      <c r="C32" s="63" t="s">
        <v>210</v>
      </c>
    </row>
    <row r="33" spans="1:3" ht="12.75" customHeight="1" x14ac:dyDescent="0.2">
      <c r="A33" s="11" t="s">
        <v>17</v>
      </c>
      <c r="B33" s="17"/>
      <c r="C33" s="35"/>
    </row>
    <row r="34" spans="1:3" ht="12.75" customHeight="1" x14ac:dyDescent="0.2">
      <c r="A34" s="36" t="s">
        <v>80</v>
      </c>
      <c r="B34" s="16" t="s">
        <v>18</v>
      </c>
      <c r="C34" s="68">
        <v>40017</v>
      </c>
    </row>
    <row r="35" spans="1:3" ht="12.75" customHeight="1" x14ac:dyDescent="0.2">
      <c r="A35" s="36" t="s">
        <v>81</v>
      </c>
      <c r="B35" s="16" t="s">
        <v>19</v>
      </c>
      <c r="C35" s="37" t="s">
        <v>82</v>
      </c>
    </row>
    <row r="36" spans="1:3" ht="12.75" customHeight="1" x14ac:dyDescent="0.2">
      <c r="A36" s="36" t="s">
        <v>133</v>
      </c>
      <c r="B36" s="36" t="s">
        <v>83</v>
      </c>
      <c r="C36" s="34" t="s">
        <v>84</v>
      </c>
    </row>
    <row r="37" spans="1:3" ht="12.75" customHeight="1" x14ac:dyDescent="0.2">
      <c r="A37" s="11" t="s">
        <v>20</v>
      </c>
      <c r="B37" s="17"/>
      <c r="C37" s="38"/>
    </row>
    <row r="38" spans="1:3" ht="12.75" customHeight="1" x14ac:dyDescent="0.2">
      <c r="A38" s="58" t="s">
        <v>202</v>
      </c>
      <c r="B38" s="59" t="s">
        <v>203</v>
      </c>
      <c r="C38" s="60" t="s">
        <v>204</v>
      </c>
    </row>
    <row r="39" spans="1:3" ht="127.5" x14ac:dyDescent="0.2">
      <c r="A39" s="36" t="s">
        <v>85</v>
      </c>
      <c r="B39" s="16" t="s">
        <v>21</v>
      </c>
      <c r="C39" s="52" t="s">
        <v>195</v>
      </c>
    </row>
    <row r="40" spans="1:3" ht="12.75" customHeight="1" x14ac:dyDescent="0.2">
      <c r="A40" s="36" t="s">
        <v>134</v>
      </c>
      <c r="B40" s="16" t="s">
        <v>22</v>
      </c>
      <c r="C40" s="34" t="s">
        <v>86</v>
      </c>
    </row>
    <row r="41" spans="1:3" ht="12.75" customHeight="1" x14ac:dyDescent="0.2">
      <c r="A41" s="36" t="s">
        <v>135</v>
      </c>
      <c r="B41" s="16" t="s">
        <v>136</v>
      </c>
      <c r="C41" s="34" t="s">
        <v>136</v>
      </c>
    </row>
    <row r="42" spans="1:3" ht="12.75" customHeight="1" x14ac:dyDescent="0.2">
      <c r="A42" s="36" t="s">
        <v>87</v>
      </c>
      <c r="B42" s="16" t="s">
        <v>23</v>
      </c>
      <c r="C42" s="34" t="s">
        <v>53</v>
      </c>
    </row>
    <row r="43" spans="1:3" ht="12.75" customHeight="1" x14ac:dyDescent="0.2">
      <c r="A43" s="36" t="s">
        <v>88</v>
      </c>
      <c r="B43" s="36" t="s">
        <v>89</v>
      </c>
      <c r="C43" s="34" t="s">
        <v>56</v>
      </c>
    </row>
    <row r="44" spans="1:3" ht="12.75" customHeight="1" x14ac:dyDescent="0.2">
      <c r="A44" s="36" t="s">
        <v>137</v>
      </c>
      <c r="B44" s="36" t="s">
        <v>138</v>
      </c>
      <c r="C44" s="34" t="s">
        <v>138</v>
      </c>
    </row>
    <row r="45" spans="1:3" ht="12.75" customHeight="1" x14ac:dyDescent="0.2">
      <c r="A45" s="36" t="s">
        <v>139</v>
      </c>
      <c r="B45" s="36" t="s">
        <v>140</v>
      </c>
      <c r="C45" s="34" t="s">
        <v>140</v>
      </c>
    </row>
    <row r="46" spans="1:3" ht="12.75" customHeight="1" x14ac:dyDescent="0.2">
      <c r="A46" s="36" t="s">
        <v>141</v>
      </c>
      <c r="B46" s="36" t="s">
        <v>142</v>
      </c>
      <c r="C46" s="34" t="s">
        <v>142</v>
      </c>
    </row>
    <row r="47" spans="1:3" ht="12.75" customHeight="1" x14ac:dyDescent="0.2">
      <c r="A47" s="36" t="s">
        <v>143</v>
      </c>
      <c r="B47" s="36" t="s">
        <v>144</v>
      </c>
      <c r="C47" s="34" t="s">
        <v>144</v>
      </c>
    </row>
    <row r="48" spans="1:3" ht="12.75" customHeight="1" x14ac:dyDescent="0.2">
      <c r="A48" s="36" t="s">
        <v>145</v>
      </c>
      <c r="B48" s="36" t="s">
        <v>146</v>
      </c>
      <c r="C48" s="34" t="s">
        <v>147</v>
      </c>
    </row>
    <row r="49" spans="1:3" ht="12.75" customHeight="1" x14ac:dyDescent="0.2">
      <c r="A49" s="65" t="s">
        <v>211</v>
      </c>
      <c r="B49" s="65" t="s">
        <v>212</v>
      </c>
      <c r="C49" s="66" t="s">
        <v>213</v>
      </c>
    </row>
    <row r="50" spans="1:3" ht="12.75" customHeight="1" x14ac:dyDescent="0.2">
      <c r="A50" s="65" t="s">
        <v>214</v>
      </c>
      <c r="B50" s="65" t="s">
        <v>215</v>
      </c>
      <c r="C50" s="66" t="s">
        <v>216</v>
      </c>
    </row>
    <row r="51" spans="1:3" ht="12.75" customHeight="1" x14ac:dyDescent="0.2">
      <c r="A51" s="65" t="s">
        <v>217</v>
      </c>
      <c r="B51" s="65" t="s">
        <v>218</v>
      </c>
      <c r="C51" s="66" t="s">
        <v>219</v>
      </c>
    </row>
    <row r="52" spans="1:3" ht="12.75" customHeight="1" x14ac:dyDescent="0.2">
      <c r="A52" s="65" t="s">
        <v>220</v>
      </c>
      <c r="B52" s="65" t="s">
        <v>221</v>
      </c>
      <c r="C52" s="66">
        <v>52783850</v>
      </c>
    </row>
    <row r="53" spans="1:3" ht="12.75" customHeight="1" x14ac:dyDescent="0.2">
      <c r="A53" s="65" t="s">
        <v>222</v>
      </c>
      <c r="B53" s="65" t="s">
        <v>223</v>
      </c>
      <c r="C53" s="67" t="s">
        <v>224</v>
      </c>
    </row>
    <row r="54" spans="1:3" ht="12.75" customHeight="1" x14ac:dyDescent="0.2">
      <c r="A54" s="36" t="s">
        <v>90</v>
      </c>
      <c r="B54" s="16" t="s">
        <v>91</v>
      </c>
      <c r="C54" s="68">
        <v>40026</v>
      </c>
    </row>
    <row r="55" spans="1:3" ht="12.75" customHeight="1" x14ac:dyDescent="0.2">
      <c r="A55" s="40" t="s">
        <v>92</v>
      </c>
      <c r="B55" s="19" t="s">
        <v>93</v>
      </c>
      <c r="C55" s="69">
        <v>40178</v>
      </c>
    </row>
    <row r="56" spans="1:3" ht="12.75" customHeight="1" x14ac:dyDescent="0.2">
      <c r="A56" s="36" t="s">
        <v>148</v>
      </c>
      <c r="B56" s="16" t="s">
        <v>149</v>
      </c>
      <c r="C56" s="41">
        <v>100000</v>
      </c>
    </row>
    <row r="57" spans="1:3" ht="12.75" customHeight="1" x14ac:dyDescent="0.2">
      <c r="A57" s="36" t="s">
        <v>150</v>
      </c>
      <c r="B57" s="16" t="s">
        <v>151</v>
      </c>
      <c r="C57" s="41">
        <v>7722</v>
      </c>
    </row>
    <row r="58" spans="1:3" ht="12.75" customHeight="1" x14ac:dyDescent="0.2">
      <c r="A58" s="36" t="s">
        <v>152</v>
      </c>
      <c r="B58" s="16" t="s">
        <v>153</v>
      </c>
      <c r="C58" s="42">
        <v>0.15</v>
      </c>
    </row>
    <row r="59" spans="1:3" ht="12.75" customHeight="1" x14ac:dyDescent="0.2">
      <c r="A59" s="11" t="s">
        <v>24</v>
      </c>
      <c r="B59" s="17"/>
      <c r="C59" s="35"/>
    </row>
    <row r="60" spans="1:3" ht="12.75" customHeight="1" x14ac:dyDescent="0.2">
      <c r="A60" s="16" t="s">
        <v>154</v>
      </c>
      <c r="B60" s="16" t="s">
        <v>155</v>
      </c>
      <c r="C60" s="34">
        <v>153</v>
      </c>
    </row>
    <row r="61" spans="1:3" ht="12.75" customHeight="1" x14ac:dyDescent="0.2">
      <c r="A61" s="16" t="s">
        <v>156</v>
      </c>
      <c r="B61" s="16" t="s">
        <v>157</v>
      </c>
      <c r="C61" s="34">
        <v>133</v>
      </c>
    </row>
    <row r="62" spans="1:3" ht="12.75" customHeight="1" x14ac:dyDescent="0.2">
      <c r="A62" s="36" t="s">
        <v>158</v>
      </c>
      <c r="B62" s="36" t="s">
        <v>94</v>
      </c>
      <c r="C62" s="34">
        <v>2</v>
      </c>
    </row>
    <row r="63" spans="1:3" ht="12.75" customHeight="1" x14ac:dyDescent="0.2">
      <c r="A63" s="36" t="s">
        <v>159</v>
      </c>
      <c r="B63" s="36" t="s">
        <v>95</v>
      </c>
      <c r="C63" s="34" t="s">
        <v>96</v>
      </c>
    </row>
    <row r="64" spans="1:3" ht="12.75" customHeight="1" x14ac:dyDescent="0.2">
      <c r="A64" s="36" t="s">
        <v>160</v>
      </c>
      <c r="B64" s="36" t="s">
        <v>97</v>
      </c>
      <c r="C64" s="34" t="s">
        <v>98</v>
      </c>
    </row>
    <row r="65" spans="1:3" ht="12.75" customHeight="1" x14ac:dyDescent="0.2">
      <c r="A65" s="36" t="s">
        <v>161</v>
      </c>
      <c r="B65" s="36" t="s">
        <v>99</v>
      </c>
      <c r="C65" s="34" t="s">
        <v>100</v>
      </c>
    </row>
    <row r="66" spans="1:3" ht="12.75" customHeight="1" x14ac:dyDescent="0.2">
      <c r="A66" s="36" t="s">
        <v>162</v>
      </c>
      <c r="B66" s="36" t="s">
        <v>101</v>
      </c>
      <c r="C66" s="34" t="s">
        <v>102</v>
      </c>
    </row>
    <row r="67" spans="1:3" ht="12.75" customHeight="1" x14ac:dyDescent="0.2">
      <c r="A67" s="20" t="s">
        <v>25</v>
      </c>
      <c r="B67" s="21"/>
      <c r="C67" s="43"/>
    </row>
    <row r="68" spans="1:3" ht="12.75" customHeight="1" x14ac:dyDescent="0.2">
      <c r="A68" s="36" t="s">
        <v>103</v>
      </c>
      <c r="B68" s="16" t="s">
        <v>26</v>
      </c>
      <c r="C68" s="34" t="s">
        <v>104</v>
      </c>
    </row>
    <row r="69" spans="1:3" ht="12.75" customHeight="1" x14ac:dyDescent="0.2">
      <c r="A69" s="36" t="s">
        <v>105</v>
      </c>
      <c r="B69" s="16" t="s">
        <v>27</v>
      </c>
      <c r="C69" s="68">
        <v>39995</v>
      </c>
    </row>
    <row r="70" spans="1:3" ht="12.75" customHeight="1" x14ac:dyDescent="0.2">
      <c r="A70" s="44" t="s">
        <v>106</v>
      </c>
      <c r="B70" s="16" t="s">
        <v>28</v>
      </c>
      <c r="C70" s="39" t="s">
        <v>107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>
      <selection activeCell="A10" sqref="A10"/>
    </sheetView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28" t="s">
        <v>200</v>
      </c>
      <c r="B3" s="29"/>
    </row>
    <row r="4" spans="1:2" ht="12.75" customHeight="1" x14ac:dyDescent="0.2">
      <c r="A4" s="30" t="s">
        <v>1</v>
      </c>
      <c r="B4" s="31" t="s">
        <v>2</v>
      </c>
    </row>
    <row r="5" spans="1:2" ht="12.75" customHeight="1" x14ac:dyDescent="0.2">
      <c r="A5" s="16" t="s">
        <v>108</v>
      </c>
      <c r="B5" s="32" t="s">
        <v>109</v>
      </c>
    </row>
    <row r="6" spans="1:2" ht="12.75" customHeight="1" x14ac:dyDescent="0.2">
      <c r="A6" s="16" t="s">
        <v>110</v>
      </c>
      <c r="B6" s="32" t="s">
        <v>31</v>
      </c>
    </row>
    <row r="7" spans="1:2" ht="12.75" customHeight="1" x14ac:dyDescent="0.2">
      <c r="A7" s="16" t="s">
        <v>116</v>
      </c>
      <c r="B7" s="33" t="s">
        <v>168</v>
      </c>
    </row>
    <row r="8" spans="1:2" ht="12.75" customHeight="1" x14ac:dyDescent="0.2">
      <c r="A8" s="16" t="s">
        <v>112</v>
      </c>
      <c r="B8" s="48" t="s">
        <v>167</v>
      </c>
    </row>
    <row r="9" spans="1:2" ht="12.75" customHeight="1" x14ac:dyDescent="0.2">
      <c r="A9" s="36" t="s">
        <v>174</v>
      </c>
      <c r="B9" s="48" t="s">
        <v>175</v>
      </c>
    </row>
    <row r="10" spans="1:2" ht="12.75" customHeight="1" x14ac:dyDescent="0.2">
      <c r="A10" s="36" t="s">
        <v>37</v>
      </c>
      <c r="B10" s="33" t="s">
        <v>169</v>
      </c>
    </row>
    <row r="11" spans="1:2" ht="12.75" customHeight="1" x14ac:dyDescent="0.2">
      <c r="A11" s="36" t="s">
        <v>33</v>
      </c>
      <c r="B11" s="48" t="s">
        <v>171</v>
      </c>
    </row>
    <row r="12" spans="1:2" ht="12.75" customHeight="1" x14ac:dyDescent="0.2">
      <c r="A12" s="36" t="s">
        <v>34</v>
      </c>
      <c r="B12" s="48" t="s">
        <v>172</v>
      </c>
    </row>
    <row r="13" spans="1:2" s="49" customFormat="1" ht="12.75" customHeight="1" x14ac:dyDescent="0.2">
      <c r="A13" s="36" t="s">
        <v>179</v>
      </c>
      <c r="B13" s="48" t="s">
        <v>180</v>
      </c>
    </row>
    <row r="14" spans="1:2" s="49" customFormat="1" x14ac:dyDescent="0.2">
      <c r="A14" s="36" t="s">
        <v>181</v>
      </c>
      <c r="B14" s="48" t="s">
        <v>182</v>
      </c>
    </row>
    <row r="15" spans="1:2" s="49" customFormat="1" x14ac:dyDescent="0.2">
      <c r="A15" s="36" t="s">
        <v>183</v>
      </c>
      <c r="B15" s="48" t="s">
        <v>184</v>
      </c>
    </row>
    <row r="16" spans="1:2" ht="12.75" customHeight="1" x14ac:dyDescent="0.2">
      <c r="A16" s="16" t="s">
        <v>114</v>
      </c>
      <c r="B16" s="32" t="s">
        <v>115</v>
      </c>
    </row>
    <row r="17" spans="1:2" ht="12.75" customHeight="1" x14ac:dyDescent="0.2">
      <c r="A17" s="16" t="s">
        <v>36</v>
      </c>
      <c r="B17" s="33" t="s">
        <v>170</v>
      </c>
    </row>
    <row r="18" spans="1:2" ht="12.75" customHeight="1" x14ac:dyDescent="0.2">
      <c r="A18" s="36" t="s">
        <v>176</v>
      </c>
      <c r="B18" s="48" t="s">
        <v>177</v>
      </c>
    </row>
    <row r="19" spans="1:2" ht="12.75" customHeight="1" x14ac:dyDescent="0.2">
      <c r="A19" s="16" t="s">
        <v>117</v>
      </c>
      <c r="B19" s="32" t="s">
        <v>38</v>
      </c>
    </row>
    <row r="20" spans="1:2" ht="12.75" customHeight="1" x14ac:dyDescent="0.2">
      <c r="A20" s="36" t="s">
        <v>14</v>
      </c>
      <c r="B20" s="48" t="s">
        <v>178</v>
      </c>
    </row>
    <row r="21" spans="1:2" ht="12.75" customHeight="1" x14ac:dyDescent="0.2">
      <c r="A21" s="15" t="s">
        <v>30</v>
      </c>
      <c r="B21" s="33" t="s">
        <v>118</v>
      </c>
    </row>
    <row r="22" spans="1:2" ht="12.75" customHeight="1" x14ac:dyDescent="0.2">
      <c r="A22" s="16" t="s">
        <v>32</v>
      </c>
      <c r="B22" s="32" t="s">
        <v>111</v>
      </c>
    </row>
    <row r="23" spans="1:2" ht="12.75" customHeight="1" x14ac:dyDescent="0.2">
      <c r="A23" s="16" t="s">
        <v>35</v>
      </c>
      <c r="B23" s="32" t="s">
        <v>113</v>
      </c>
    </row>
    <row r="24" spans="1:2" x14ac:dyDescent="0.2">
      <c r="A24" s="11" t="s">
        <v>163</v>
      </c>
      <c r="B24" s="17"/>
    </row>
    <row r="25" spans="1:2" x14ac:dyDescent="0.2">
      <c r="A25" s="45" t="s">
        <v>185</v>
      </c>
      <c r="B25" s="45" t="s">
        <v>190</v>
      </c>
    </row>
    <row r="26" spans="1:2" x14ac:dyDescent="0.2">
      <c r="A26" s="46" t="s">
        <v>186</v>
      </c>
      <c r="B26" s="46" t="s">
        <v>191</v>
      </c>
    </row>
    <row r="27" spans="1:2" x14ac:dyDescent="0.2">
      <c r="A27" s="36" t="s">
        <v>187</v>
      </c>
      <c r="B27" s="16" t="s">
        <v>192</v>
      </c>
    </row>
    <row r="28" spans="1:2" x14ac:dyDescent="0.2">
      <c r="A28" s="36" t="s">
        <v>188</v>
      </c>
      <c r="B28" s="16" t="s">
        <v>193</v>
      </c>
    </row>
    <row r="29" spans="1:2" x14ac:dyDescent="0.2">
      <c r="A29" s="36" t="s">
        <v>189</v>
      </c>
      <c r="B29" s="16" t="s">
        <v>194</v>
      </c>
    </row>
    <row r="30" spans="1:2" x14ac:dyDescent="0.2">
      <c r="A30" s="36" t="s">
        <v>196</v>
      </c>
      <c r="B30" s="16" t="s">
        <v>197</v>
      </c>
    </row>
    <row r="31" spans="1:2" x14ac:dyDescent="0.2">
      <c r="A31" s="36" t="s">
        <v>198</v>
      </c>
      <c r="B31" s="16" t="s">
        <v>199</v>
      </c>
    </row>
  </sheetData>
  <pageMargins left="1" right="0.75" top="0.86614173228346458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showZeros="0" zoomScaleNormal="100" workbookViewId="0">
      <selection activeCell="J16" sqref="J16"/>
    </sheetView>
  </sheetViews>
  <sheetFormatPr baseColWidth="10" defaultColWidth="9.140625" defaultRowHeight="12.75" x14ac:dyDescent="0.2"/>
  <cols>
    <col min="1" max="1" width="5.140625" style="73" customWidth="1"/>
    <col min="2" max="2" width="7.85546875" style="73" customWidth="1"/>
    <col min="3" max="3" width="13.5703125" style="73" customWidth="1"/>
    <col min="4" max="4" width="35.85546875" style="73" customWidth="1"/>
    <col min="5" max="5" width="6.5703125" style="73" customWidth="1"/>
    <col min="6" max="7" width="10.7109375" style="73" customWidth="1"/>
    <col min="8" max="10" width="9.7109375" style="73" customWidth="1"/>
    <col min="11" max="11" width="11.140625" style="73" customWidth="1"/>
    <col min="12" max="12" width="10.42578125" style="73" customWidth="1"/>
    <col min="13" max="16384" width="9.140625" style="73"/>
  </cols>
  <sheetData>
    <row r="1" spans="1:12" ht="12.75" customHeight="1" x14ac:dyDescent="0.2">
      <c r="A1" s="74" t="s">
        <v>39</v>
      </c>
      <c r="B1" s="74"/>
      <c r="C1" s="74"/>
      <c r="D1" s="74"/>
      <c r="E1" s="74"/>
      <c r="F1" s="74"/>
      <c r="G1" s="74"/>
      <c r="H1" s="74"/>
      <c r="I1" s="74"/>
      <c r="J1" s="74"/>
    </row>
    <row r="2" spans="1:12" ht="12.75" customHeight="1" x14ac:dyDescent="0.2">
      <c r="A2" s="76"/>
      <c r="B2" s="76"/>
      <c r="C2" s="133" t="str">
        <f>nombrecliente</f>
        <v>Sistema de Comunicaciones y Transportes, Sistema de Transporte Colectivo Metro, Administración General de Recursos, Línea 12 (Línea Dorada)</v>
      </c>
      <c r="D2" s="134"/>
      <c r="E2" s="134"/>
      <c r="F2" s="134"/>
      <c r="G2" s="134"/>
      <c r="H2" s="134"/>
      <c r="I2" s="134"/>
      <c r="J2" s="134"/>
      <c r="K2" s="134"/>
      <c r="L2" s="75"/>
    </row>
    <row r="3" spans="1:12" ht="12.75" customHeight="1" x14ac:dyDescent="0.2">
      <c r="A3" s="76"/>
      <c r="B3" s="76"/>
      <c r="C3" s="134"/>
      <c r="D3" s="134"/>
      <c r="E3" s="134"/>
      <c r="F3" s="134"/>
      <c r="G3" s="134"/>
      <c r="H3" s="134"/>
      <c r="I3" s="134"/>
      <c r="J3" s="134"/>
      <c r="K3" s="134"/>
      <c r="L3" s="75"/>
    </row>
    <row r="4" spans="1:12" ht="12.75" customHeight="1" x14ac:dyDescent="0.2">
      <c r="A4" s="76"/>
      <c r="B4" s="76"/>
      <c r="C4" s="134"/>
      <c r="D4" s="134"/>
      <c r="E4" s="134"/>
      <c r="F4" s="134"/>
      <c r="G4" s="134"/>
      <c r="H4" s="134"/>
      <c r="I4" s="134"/>
      <c r="J4" s="134"/>
      <c r="K4" s="134"/>
      <c r="L4" s="75"/>
    </row>
    <row r="5" spans="1:12" ht="12.75" customHeight="1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5"/>
      <c r="L5" s="75"/>
    </row>
    <row r="6" spans="1:12" ht="12.75" customHeight="1" x14ac:dyDescent="0.2">
      <c r="A6" s="84"/>
      <c r="B6" s="91" t="s">
        <v>235</v>
      </c>
      <c r="C6" s="92" t="str">
        <f>numerodeconcurso</f>
        <v>2009/0257-0001</v>
      </c>
      <c r="D6" s="102"/>
      <c r="E6" s="93" t="s">
        <v>40</v>
      </c>
      <c r="F6" s="94">
        <f>fechadeconcurso</f>
        <v>40017</v>
      </c>
      <c r="G6" s="86"/>
      <c r="H6" s="85"/>
      <c r="I6" s="87"/>
      <c r="J6" s="85"/>
      <c r="K6" s="85"/>
      <c r="L6" s="88"/>
    </row>
    <row r="7" spans="1:12" ht="12.75" customHeight="1" x14ac:dyDescent="0.2">
      <c r="A7" s="82"/>
      <c r="B7" s="95" t="s">
        <v>164</v>
      </c>
      <c r="C7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129"/>
      <c r="E7" s="129"/>
      <c r="F7" s="129"/>
      <c r="G7" s="129"/>
      <c r="H7" s="129"/>
      <c r="I7" s="129"/>
      <c r="J7" s="129"/>
      <c r="K7" s="99" t="s">
        <v>165</v>
      </c>
      <c r="L7" s="100">
        <f>fechainicio</f>
        <v>40026</v>
      </c>
    </row>
    <row r="8" spans="1:12" ht="12.75" customHeight="1" x14ac:dyDescent="0.2">
      <c r="A8" s="79"/>
      <c r="B8" s="96"/>
      <c r="C8" s="129"/>
      <c r="D8" s="129"/>
      <c r="E8" s="129"/>
      <c r="F8" s="129"/>
      <c r="G8" s="129"/>
      <c r="H8" s="129"/>
      <c r="I8" s="129"/>
      <c r="J8" s="129"/>
      <c r="K8" s="99" t="s">
        <v>166</v>
      </c>
      <c r="L8" s="100">
        <f>fechaterminacion</f>
        <v>40178</v>
      </c>
    </row>
    <row r="9" spans="1:12" ht="12.75" customHeight="1" x14ac:dyDescent="0.2">
      <c r="A9" s="89"/>
      <c r="B9" s="97" t="s">
        <v>227</v>
      </c>
      <c r="C9" s="98" t="str">
        <f>direcciondelaobra&amp;", "&amp;coloniadelaobra&amp;", "&amp;ciudaddelaobra&amp;", "&amp;estadodelaobra</f>
        <v>Tramo de Barranca del Muerto a Tlahuac., Colonia de la obra., México, Distrito Federal</v>
      </c>
      <c r="D9" s="90"/>
      <c r="E9" s="90"/>
      <c r="F9" s="90"/>
      <c r="G9" s="90"/>
      <c r="H9" s="90"/>
      <c r="I9" s="90"/>
      <c r="J9" s="90"/>
      <c r="K9" s="97" t="s">
        <v>231</v>
      </c>
      <c r="L9" s="101" t="str">
        <f>plazocalculado&amp;" días"</f>
        <v>153 días</v>
      </c>
    </row>
    <row r="10" spans="1:12" ht="7.5" customHeight="1" x14ac:dyDescent="0.2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5"/>
      <c r="L10" s="75"/>
    </row>
    <row r="11" spans="1:12" ht="15" customHeight="1" x14ac:dyDescent="0.2">
      <c r="A11" s="130" t="s">
        <v>244</v>
      </c>
      <c r="B11" s="131"/>
      <c r="C11" s="131"/>
      <c r="D11" s="131"/>
      <c r="E11" s="131"/>
      <c r="F11" s="131"/>
      <c r="G11" s="131"/>
      <c r="H11" s="132"/>
      <c r="I11" s="104" t="s">
        <v>241</v>
      </c>
      <c r="J11" s="116"/>
    </row>
    <row r="12" spans="1:12" ht="7.5" customHeight="1" thickBot="1" x14ac:dyDescent="0.25">
      <c r="A12" s="74"/>
      <c r="B12" s="74"/>
      <c r="C12" s="74"/>
      <c r="D12" s="74"/>
      <c r="E12" s="74"/>
      <c r="F12" s="74"/>
      <c r="G12" s="74"/>
      <c r="H12" s="74"/>
      <c r="I12" s="74"/>
      <c r="J12" s="74"/>
    </row>
    <row r="13" spans="1:12" ht="12.75" customHeight="1" thickTop="1" thickBot="1" x14ac:dyDescent="0.25">
      <c r="A13" s="3" t="s">
        <v>232</v>
      </c>
      <c r="B13" s="3" t="s">
        <v>233</v>
      </c>
      <c r="C13" s="3" t="s">
        <v>242</v>
      </c>
      <c r="D13" s="4" t="s">
        <v>243</v>
      </c>
      <c r="E13" s="4" t="s">
        <v>228</v>
      </c>
      <c r="F13" s="4" t="s">
        <v>229</v>
      </c>
      <c r="G13" s="4" t="s">
        <v>236</v>
      </c>
      <c r="H13" s="4" t="s">
        <v>43</v>
      </c>
      <c r="I13" s="4" t="s">
        <v>44</v>
      </c>
      <c r="J13" s="81" t="s">
        <v>30</v>
      </c>
    </row>
    <row r="14" spans="1:12" ht="12.75" customHeight="1" thickTop="1" x14ac:dyDescent="0.2">
      <c r="A14" s="74" t="s">
        <v>41</v>
      </c>
      <c r="B14" s="74"/>
      <c r="D14" s="5"/>
      <c r="E14" s="5"/>
      <c r="F14" s="5"/>
      <c r="G14" s="5"/>
      <c r="H14" s="5"/>
      <c r="I14" s="5"/>
      <c r="J14" s="74"/>
      <c r="K14" s="74"/>
    </row>
    <row r="15" spans="1:12" ht="12.75" customHeight="1" x14ac:dyDescent="0.2">
      <c r="A15" s="51" t="s">
        <v>117</v>
      </c>
      <c r="B15" s="51" t="s">
        <v>234</v>
      </c>
      <c r="C15" s="51" t="s">
        <v>108</v>
      </c>
      <c r="D15" s="70" t="s">
        <v>112</v>
      </c>
      <c r="E15" s="71" t="s">
        <v>32</v>
      </c>
      <c r="F15" s="80" t="s">
        <v>35</v>
      </c>
      <c r="G15" s="78" t="s">
        <v>114</v>
      </c>
      <c r="H15" s="72" t="s">
        <v>33</v>
      </c>
      <c r="I15" s="72" t="s">
        <v>34</v>
      </c>
      <c r="J15" s="55" t="s">
        <v>181</v>
      </c>
      <c r="L15" s="7"/>
    </row>
    <row r="16" spans="1:12" x14ac:dyDescent="0.2">
      <c r="C16" s="47"/>
      <c r="D16" s="6"/>
      <c r="E16" s="77"/>
      <c r="F16" s="77"/>
      <c r="G16" s="77"/>
      <c r="H16" s="8"/>
      <c r="I16" s="8"/>
      <c r="J16" s="54"/>
      <c r="L16" s="7"/>
    </row>
    <row r="17" spans="1:12" s="74" customFormat="1" x14ac:dyDescent="0.2">
      <c r="A17" s="74" t="s">
        <v>173</v>
      </c>
      <c r="I17" s="76"/>
      <c r="J17" s="75"/>
    </row>
    <row r="18" spans="1:12" s="74" customFormat="1" ht="11.25" x14ac:dyDescent="0.2">
      <c r="A18" s="109" t="str">
        <f>razonsocial</f>
        <v>Neodata, S.A. de C.V.</v>
      </c>
      <c r="B18" s="110"/>
      <c r="C18" s="111"/>
      <c r="D18" s="110"/>
      <c r="E18" s="110"/>
      <c r="F18" s="112" t="str">
        <f>cargo&amp;": "&amp;responsable</f>
        <v>DIRECTOR GENERAL: JORGE L. DÁVALOS MICELI</v>
      </c>
      <c r="G18" s="110"/>
      <c r="H18" s="113"/>
      <c r="I18" s="114"/>
      <c r="J18" s="115"/>
    </row>
    <row r="19" spans="1:12" ht="12.75" customHeight="1" x14ac:dyDescent="0.2">
      <c r="L19" s="74" t="s">
        <v>42</v>
      </c>
    </row>
  </sheetData>
  <mergeCells count="3">
    <mergeCell ref="C7:J8"/>
    <mergeCell ref="A11:H11"/>
    <mergeCell ref="C2:K4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&amp;R&amp;9Página &amp;P de &amp;N</oddHeader>
    <oddFooter>&amp;R&amp;8Página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showZeros="0" tabSelected="1" zoomScaleNormal="100" workbookViewId="0">
      <selection activeCell="N17" sqref="N17"/>
    </sheetView>
  </sheetViews>
  <sheetFormatPr baseColWidth="10" defaultColWidth="9.140625" defaultRowHeight="12.75" x14ac:dyDescent="0.2"/>
  <cols>
    <col min="1" max="1" width="5.140625" style="73" customWidth="1"/>
    <col min="2" max="2" width="7.85546875" style="73" customWidth="1"/>
    <col min="3" max="3" width="13.5703125" style="73" customWidth="1"/>
    <col min="4" max="4" width="35.85546875" style="73" customWidth="1"/>
    <col min="5" max="5" width="6.5703125" style="73" customWidth="1"/>
    <col min="6" max="7" width="10.7109375" style="73" customWidth="1"/>
    <col min="8" max="10" width="9.7109375" style="73" customWidth="1"/>
    <col min="11" max="11" width="11.140625" style="73" customWidth="1"/>
    <col min="12" max="12" width="11.7109375" style="73" customWidth="1"/>
    <col min="13" max="16384" width="9.140625" style="73"/>
  </cols>
  <sheetData>
    <row r="1" spans="1:14" ht="12.75" customHeight="1" x14ac:dyDescent="0.2">
      <c r="A1" s="74" t="s">
        <v>39</v>
      </c>
      <c r="B1" s="74"/>
      <c r="C1" s="74"/>
      <c r="D1" s="74"/>
      <c r="E1" s="74"/>
      <c r="F1" s="74"/>
      <c r="G1" s="74"/>
      <c r="H1" s="74"/>
      <c r="I1" s="74"/>
      <c r="J1" s="74"/>
    </row>
    <row r="2" spans="1:14" ht="12.75" customHeight="1" x14ac:dyDescent="0.2">
      <c r="A2" s="76"/>
      <c r="B2" s="76"/>
      <c r="C2" s="133" t="str">
        <f>nombrecliente</f>
        <v>Sistema de Comunicaciones y Transportes, Sistema de Transporte Colectivo Metro, Administración General de Recursos, Línea 12 (Línea Dorada)</v>
      </c>
      <c r="D2" s="133"/>
      <c r="E2" s="133"/>
      <c r="F2" s="133"/>
      <c r="G2" s="133"/>
      <c r="H2" s="133"/>
      <c r="I2" s="133"/>
      <c r="J2" s="133"/>
      <c r="K2" s="133"/>
      <c r="L2" s="75"/>
    </row>
    <row r="3" spans="1:14" ht="12.75" customHeight="1" x14ac:dyDescent="0.2">
      <c r="A3" s="76"/>
      <c r="B3" s="76"/>
      <c r="C3" s="134"/>
      <c r="D3" s="134"/>
      <c r="E3" s="134"/>
      <c r="F3" s="134"/>
      <c r="G3" s="134"/>
      <c r="H3" s="134"/>
      <c r="I3" s="134"/>
      <c r="J3" s="134"/>
      <c r="K3" s="134"/>
      <c r="L3" s="75"/>
    </row>
    <row r="4" spans="1:14" ht="12.75" customHeight="1" x14ac:dyDescent="0.2">
      <c r="A4" s="76"/>
      <c r="B4" s="76"/>
      <c r="C4" s="134"/>
      <c r="D4" s="134"/>
      <c r="E4" s="134"/>
      <c r="F4" s="134"/>
      <c r="G4" s="134"/>
      <c r="H4" s="134"/>
      <c r="I4" s="134"/>
      <c r="J4" s="134"/>
      <c r="K4" s="134"/>
      <c r="L4" s="75"/>
    </row>
    <row r="5" spans="1:14" ht="12.75" customHeight="1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5"/>
      <c r="L5" s="75"/>
    </row>
    <row r="6" spans="1:14" ht="12.75" customHeight="1" x14ac:dyDescent="0.2">
      <c r="A6" s="84"/>
      <c r="B6" s="91" t="s">
        <v>247</v>
      </c>
      <c r="C6" s="92" t="str">
        <f>numerodeconcurso</f>
        <v>2009/0257-0001</v>
      </c>
      <c r="D6" s="102"/>
      <c r="E6" s="93" t="s">
        <v>40</v>
      </c>
      <c r="F6" s="94">
        <f>fechadeconcurso</f>
        <v>40017</v>
      </c>
      <c r="G6" s="86"/>
      <c r="H6" s="85"/>
      <c r="I6" s="87"/>
      <c r="J6" s="85"/>
      <c r="K6" s="85"/>
      <c r="L6" s="88"/>
    </row>
    <row r="7" spans="1:14" ht="12.75" customHeight="1" x14ac:dyDescent="0.2">
      <c r="A7" s="82"/>
      <c r="B7" s="95" t="s">
        <v>164</v>
      </c>
      <c r="C7" s="12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7" s="129"/>
      <c r="E7" s="129"/>
      <c r="F7" s="129"/>
      <c r="G7" s="129"/>
      <c r="H7" s="129"/>
      <c r="I7" s="129"/>
      <c r="J7" s="129"/>
      <c r="K7" s="99" t="s">
        <v>165</v>
      </c>
      <c r="L7" s="100">
        <f>fechainicio</f>
        <v>40026</v>
      </c>
    </row>
    <row r="8" spans="1:14" ht="12.75" customHeight="1" x14ac:dyDescent="0.2">
      <c r="A8" s="79"/>
      <c r="B8" s="96"/>
      <c r="C8" s="129"/>
      <c r="D8" s="129"/>
      <c r="E8" s="129"/>
      <c r="F8" s="129"/>
      <c r="G8" s="129"/>
      <c r="H8" s="129"/>
      <c r="I8" s="129"/>
      <c r="J8" s="129"/>
      <c r="K8" s="99" t="s">
        <v>166</v>
      </c>
      <c r="L8" s="100">
        <f>fechaterminacion</f>
        <v>40178</v>
      </c>
    </row>
    <row r="9" spans="1:14" ht="12.75" customHeight="1" x14ac:dyDescent="0.2">
      <c r="A9" s="89"/>
      <c r="B9" s="97" t="s">
        <v>227</v>
      </c>
      <c r="C9" s="98" t="str">
        <f>direcciondelaobra&amp;", "&amp;coloniadelaobra&amp;", "&amp;ciudaddelaobra&amp;", "&amp;estadodelaobra</f>
        <v>Tramo de Barranca del Muerto a Tlahuac., Colonia de la obra., México, Distrito Federal</v>
      </c>
      <c r="D9" s="90"/>
      <c r="E9" s="90"/>
      <c r="F9" s="90"/>
      <c r="G9" s="90"/>
      <c r="H9" s="90"/>
      <c r="I9" s="90"/>
      <c r="J9" s="90"/>
      <c r="K9" s="97" t="s">
        <v>231</v>
      </c>
      <c r="L9" s="101" t="str">
        <f>plazocalculado&amp;" días"</f>
        <v>153 días</v>
      </c>
    </row>
    <row r="10" spans="1:14" ht="7.5" customHeight="1" x14ac:dyDescent="0.2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5"/>
      <c r="L10" s="75"/>
    </row>
    <row r="11" spans="1:14" ht="15" customHeight="1" x14ac:dyDescent="0.2">
      <c r="A11" s="105"/>
      <c r="B11" s="106"/>
      <c r="C11" s="127" t="s">
        <v>246</v>
      </c>
      <c r="D11" s="107"/>
      <c r="E11" s="107"/>
      <c r="F11" s="107"/>
      <c r="G11" s="107"/>
      <c r="H11" s="107"/>
      <c r="I11" s="107"/>
      <c r="J11" s="108"/>
      <c r="K11" s="104" t="s">
        <v>245</v>
      </c>
    </row>
    <row r="12" spans="1:14" ht="7.5" customHeight="1" thickBot="1" x14ac:dyDescent="0.25">
      <c r="A12" s="74"/>
      <c r="B12" s="74"/>
      <c r="C12" s="74"/>
      <c r="D12" s="74"/>
      <c r="E12" s="74"/>
      <c r="F12" s="74"/>
      <c r="G12" s="74"/>
      <c r="H12" s="74"/>
      <c r="I12" s="74"/>
      <c r="J12" s="74"/>
    </row>
    <row r="13" spans="1:14" ht="12.75" customHeight="1" thickTop="1" thickBot="1" x14ac:dyDescent="0.25">
      <c r="A13" s="3" t="s">
        <v>232</v>
      </c>
      <c r="B13" s="3" t="s">
        <v>233</v>
      </c>
      <c r="C13" s="3" t="s">
        <v>242</v>
      </c>
      <c r="D13" s="4" t="s">
        <v>243</v>
      </c>
      <c r="E13" s="4" t="s">
        <v>228</v>
      </c>
      <c r="F13" s="4" t="s">
        <v>229</v>
      </c>
      <c r="G13" s="4" t="s">
        <v>237</v>
      </c>
      <c r="H13" s="4" t="s">
        <v>238</v>
      </c>
      <c r="I13" s="4" t="s">
        <v>230</v>
      </c>
      <c r="J13" s="4" t="s">
        <v>43</v>
      </c>
      <c r="K13" s="4" t="s">
        <v>44</v>
      </c>
      <c r="L13" s="81" t="s">
        <v>30</v>
      </c>
    </row>
    <row r="14" spans="1:14" ht="12.75" customHeight="1" thickTop="1" x14ac:dyDescent="0.2">
      <c r="A14" s="74" t="s">
        <v>41</v>
      </c>
      <c r="B14" s="74"/>
      <c r="D14" s="5"/>
      <c r="E14" s="5"/>
      <c r="F14" s="5"/>
      <c r="G14" s="5"/>
      <c r="H14" s="5"/>
      <c r="I14" s="5"/>
      <c r="J14" s="5"/>
      <c r="K14" s="5"/>
      <c r="L14" s="74"/>
      <c r="M14" s="74"/>
    </row>
    <row r="15" spans="1:14" ht="12.75" customHeight="1" x14ac:dyDescent="0.2">
      <c r="A15" s="51" t="s">
        <v>117</v>
      </c>
      <c r="B15" s="51" t="s">
        <v>234</v>
      </c>
      <c r="C15" s="51" t="s">
        <v>108</v>
      </c>
      <c r="D15" s="70" t="s">
        <v>112</v>
      </c>
      <c r="E15" s="71" t="s">
        <v>32</v>
      </c>
      <c r="F15" s="80" t="s">
        <v>35</v>
      </c>
      <c r="G15" s="53" t="s">
        <v>36</v>
      </c>
      <c r="H15" s="53" t="s">
        <v>37</v>
      </c>
      <c r="I15" s="78" t="s">
        <v>114</v>
      </c>
      <c r="J15" s="72" t="s">
        <v>33</v>
      </c>
      <c r="K15" s="72" t="s">
        <v>34</v>
      </c>
      <c r="L15" s="50" t="s">
        <v>183</v>
      </c>
      <c r="N15" s="7"/>
    </row>
    <row r="16" spans="1:14" ht="12.75" customHeight="1" x14ac:dyDescent="0.2">
      <c r="A16" s="51"/>
      <c r="B16" s="51"/>
      <c r="C16" s="51"/>
      <c r="D16" s="70"/>
      <c r="E16" s="71"/>
      <c r="F16" s="80"/>
      <c r="G16" s="53"/>
      <c r="H16" s="53"/>
      <c r="I16" s="78"/>
      <c r="J16" s="72"/>
      <c r="K16" s="72"/>
      <c r="L16" s="54"/>
      <c r="N16" s="7"/>
    </row>
    <row r="17" spans="1:12" s="74" customFormat="1" x14ac:dyDescent="0.2">
      <c r="A17" s="74" t="s">
        <v>173</v>
      </c>
      <c r="J17" s="76"/>
      <c r="K17" s="75"/>
    </row>
    <row r="18" spans="1:12" s="74" customFormat="1" ht="11.25" x14ac:dyDescent="0.2">
      <c r="A18" s="103" t="str">
        <f>razonsocial</f>
        <v>Neodata, S.A. de C.V.</v>
      </c>
      <c r="B18" s="117"/>
      <c r="C18" s="118"/>
      <c r="D18" s="117"/>
      <c r="E18" s="117"/>
      <c r="F18" s="117"/>
      <c r="G18" s="117"/>
      <c r="H18" s="117"/>
      <c r="I18" s="119"/>
      <c r="J18" s="117"/>
      <c r="K18" s="120" t="s">
        <v>239</v>
      </c>
      <c r="L18" s="121" t="s">
        <v>185</v>
      </c>
    </row>
    <row r="19" spans="1:12" s="74" customFormat="1" ht="11.25" x14ac:dyDescent="0.2">
      <c r="A19" s="83" t="str">
        <f>cargo&amp;": "&amp;responsable</f>
        <v>DIRECTOR GENERAL: JORGE L. DÁVALOS MICELI</v>
      </c>
      <c r="B19" s="122"/>
      <c r="C19" s="123"/>
      <c r="D19" s="122"/>
      <c r="E19" s="122"/>
      <c r="F19" s="122"/>
      <c r="G19" s="122"/>
      <c r="H19" s="122"/>
      <c r="I19" s="124"/>
      <c r="J19" s="122"/>
      <c r="K19" s="125" t="s">
        <v>240</v>
      </c>
      <c r="L19" s="126" t="s">
        <v>186</v>
      </c>
    </row>
    <row r="20" spans="1:12" ht="12.75" customHeight="1" x14ac:dyDescent="0.2">
      <c r="L20" s="74" t="s">
        <v>42</v>
      </c>
    </row>
  </sheetData>
  <mergeCells count="2">
    <mergeCell ref="C7:J8"/>
    <mergeCell ref="C2:K4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&amp;R&amp;9Página &amp;P de &amp;N</oddHeader>
    <oddFooter>&amp;R&amp;8Pápagina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a)Progr Conceptos</vt:lpstr>
      <vt:lpstr>b)Progr Economico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2016-05-10T23:16:00Z</cp:lastPrinted>
  <dcterms:created xsi:type="dcterms:W3CDTF">2009-08-25T18:25:51Z</dcterms:created>
  <dcterms:modified xsi:type="dcterms:W3CDTF">2018-09-20T00:20:18Z</dcterms:modified>
</cp:coreProperties>
</file>